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7860"/>
  </bookViews>
  <sheets>
    <sheet name="приход" sheetId="1" r:id="rId1"/>
  </sheets>
  <calcPr calcId="152511"/>
</workbook>
</file>

<file path=xl/calcChain.xml><?xml version="1.0" encoding="utf-8"?>
<calcChain xmlns="http://schemas.openxmlformats.org/spreadsheetml/2006/main">
  <c r="P38" i="1" l="1"/>
  <c r="G48" i="1" l="1"/>
  <c r="H48" i="1"/>
  <c r="I48" i="1"/>
  <c r="J48" i="1"/>
  <c r="K48" i="1"/>
  <c r="L48" i="1"/>
  <c r="M48" i="1"/>
  <c r="N48" i="1"/>
  <c r="O48" i="1"/>
  <c r="F48" i="1"/>
  <c r="E48" i="1"/>
  <c r="D48" i="1"/>
  <c r="C48" i="1"/>
  <c r="P40" i="1"/>
  <c r="P42" i="1"/>
  <c r="P39" i="1"/>
  <c r="P41" i="1"/>
  <c r="P43" i="1"/>
  <c r="P44" i="1"/>
  <c r="P45" i="1"/>
  <c r="P46" i="1"/>
  <c r="P47" i="1"/>
  <c r="P33" i="1"/>
  <c r="P6" i="1"/>
  <c r="P7" i="1"/>
  <c r="P8" i="1"/>
  <c r="E35" i="1"/>
  <c r="P48" i="1" l="1"/>
  <c r="F35" i="1"/>
  <c r="G35" i="1"/>
  <c r="H35" i="1"/>
  <c r="I35" i="1"/>
  <c r="J35" i="1"/>
  <c r="K35" i="1"/>
  <c r="L35" i="1"/>
  <c r="M35" i="1"/>
  <c r="N35" i="1"/>
  <c r="O35" i="1"/>
  <c r="D35" i="1"/>
  <c r="P5" i="1"/>
  <c r="B48" i="1"/>
  <c r="C35" i="1" l="1"/>
  <c r="P35" i="1" s="1"/>
  <c r="P9" i="1" l="1"/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9" i="1" l="1"/>
  <c r="P34" i="1" l="1"/>
  <c r="P30" i="1"/>
  <c r="P31" i="1"/>
  <c r="P32" i="1"/>
  <c r="P28" i="1"/>
  <c r="Q35" i="1" l="1"/>
  <c r="Q50" i="1" s="1"/>
</calcChain>
</file>

<file path=xl/sharedStrings.xml><?xml version="1.0" encoding="utf-8"?>
<sst xmlns="http://schemas.openxmlformats.org/spreadsheetml/2006/main" count="69" uniqueCount="69">
  <si>
    <t>Израсходовано:</t>
  </si>
  <si>
    <t>ПОЛУЧЕНО:</t>
  </si>
  <si>
    <t>класс</t>
  </si>
  <si>
    <t>Остаток на конец периода в банке</t>
  </si>
  <si>
    <t xml:space="preserve">ВСЕГО поступило  </t>
  </si>
  <si>
    <t xml:space="preserve">Всего поступило с учетом остатка за отчетный период </t>
  </si>
  <si>
    <t>учебники</t>
  </si>
  <si>
    <t>исполнитель Гл.бухгалтер Белоцерковец Я.В.</t>
  </si>
  <si>
    <t xml:space="preserve">Остаток на конец отчетного периода </t>
  </si>
  <si>
    <t>хоз материалы</t>
  </si>
  <si>
    <t>строительные материалы</t>
  </si>
  <si>
    <t>Израсходовано ч/з банк</t>
  </si>
  <si>
    <t>Поступило через банк за отчетный период</t>
  </si>
  <si>
    <t>ремонт принтера</t>
  </si>
  <si>
    <t>подписка на газеты и журналы</t>
  </si>
  <si>
    <t xml:space="preserve">приобретение книг на призы учащимся-олимпиадникам </t>
  </si>
  <si>
    <t>2017-2018</t>
  </si>
  <si>
    <t>Вновь прибывшие ученики</t>
  </si>
  <si>
    <t xml:space="preserve">Всего израсходовано </t>
  </si>
  <si>
    <t xml:space="preserve">                                         Отчет о поступлении и расходовании финансовых средств на внебюджетный фонд</t>
  </si>
  <si>
    <t xml:space="preserve">                                   МБОУ СОШ №30 г. Новоалтайска  период с 01.09.2018 по 20.02.2019гг.</t>
  </si>
  <si>
    <t>БАНК период сентябрь 2018</t>
  </si>
  <si>
    <t>БАНК период октябрь 2018</t>
  </si>
  <si>
    <t>БАНК период ноябрь 2018</t>
  </si>
  <si>
    <t>БАНК период декабрь 2018</t>
  </si>
  <si>
    <t>БАНК период январь 2019</t>
  </si>
  <si>
    <t>БАНК период февраль 2019</t>
  </si>
  <si>
    <t>1а Белкина Е.В.</t>
  </si>
  <si>
    <t>1б Колесова Л.А.</t>
  </si>
  <si>
    <t>1в Горбунова Т.Г.</t>
  </si>
  <si>
    <t>2а Бракаренко О.В.</t>
  </si>
  <si>
    <t>2б Ладецкая Е.В.</t>
  </si>
  <si>
    <t>2в Халявина К.И.</t>
  </si>
  <si>
    <t>3а Ковязина Н.А.</t>
  </si>
  <si>
    <t>3б Кондратенко В.О.</t>
  </si>
  <si>
    <t>4а Гурьянова Л.П.</t>
  </si>
  <si>
    <t>4б Иванова А.В.</t>
  </si>
  <si>
    <t>4в Цигулева А.В.</t>
  </si>
  <si>
    <t>5а Петракова М.И.</t>
  </si>
  <si>
    <t>5б Ходунаева Н.М.</t>
  </si>
  <si>
    <t>5в Василенко А.В.</t>
  </si>
  <si>
    <t>6а Пилюгина В.С.</t>
  </si>
  <si>
    <t>6б Рязанцева О.В.</t>
  </si>
  <si>
    <t>6в Бердникова Т.М.</t>
  </si>
  <si>
    <t>7а Колесникова С.А.</t>
  </si>
  <si>
    <t>7б Кот Ф.Е.</t>
  </si>
  <si>
    <t>7в Савиных О.С.</t>
  </si>
  <si>
    <t>8а Койнова С.В.</t>
  </si>
  <si>
    <t>8б Связова Т.С.</t>
  </si>
  <si>
    <t>8в Ерофеева Е.Н.</t>
  </si>
  <si>
    <t>9а Зайцева О.В.</t>
  </si>
  <si>
    <t>9б Турнаева Л.Н.</t>
  </si>
  <si>
    <t>9в Хасанова Т.Н.</t>
  </si>
  <si>
    <t>10а Балуева Т.И.</t>
  </si>
  <si>
    <t>10б Дронина И.В.</t>
  </si>
  <si>
    <t>11 Воронина Е.Г.</t>
  </si>
  <si>
    <t xml:space="preserve">ОСТАТОК на 01.09.2018 </t>
  </si>
  <si>
    <t>БАНК на учебники 01.09.2018г.- 20.02.2019</t>
  </si>
  <si>
    <t>сентябрь 2018</t>
  </si>
  <si>
    <t>октябрь 2018</t>
  </si>
  <si>
    <t>ноябрь   2018</t>
  </si>
  <si>
    <t>декабрь 2018</t>
  </si>
  <si>
    <t>январь 2019</t>
  </si>
  <si>
    <t>февраль 2019</t>
  </si>
  <si>
    <t>учебники 01.09.2018-20.02.2018</t>
  </si>
  <si>
    <t>За  организацию и проведение "Торжественного заседания посвященного 55 летию школы"</t>
  </si>
  <si>
    <t>Пожертвование на реконструкцию скульптурной группы Героев Советского Союза</t>
  </si>
  <si>
    <t>принтер</t>
  </si>
  <si>
    <t>картридж на принтер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</si>
</sst>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1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Calibri"/>
      <family val="2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4"/>
      <color indexed="8"/>
      <name val="Calibri"/>
      <family val="2"/>
      <charset val="204"/>
    </font>
    <font>
      <b/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 Cyr"/>
      <charset val="204"/>
    </font>
    <font>
      <sz val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/>
    <xf numFmtId="0" fontId="2" fillId="0" borderId="0" xfId="0" applyFont="1"/>
    <xf numFmtId="2" fontId="1" fillId="0" borderId="4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wrapText="1"/>
    </xf>
    <xf numFmtId="0" fontId="0" fillId="0" borderId="0" xfId="0" applyFont="1" applyBorder="1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49" fontId="7" fillId="0" borderId="0" xfId="0" applyNumberFormat="1" applyFont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shrinkToFit="1"/>
    </xf>
    <xf numFmtId="0" fontId="6" fillId="0" borderId="0" xfId="0" applyFont="1" applyAlignment="1">
      <alignment horizontal="center" wrapText="1" shrinkToFit="1"/>
    </xf>
    <xf numFmtId="0" fontId="1" fillId="0" borderId="11" xfId="0" applyFont="1" applyBorder="1" applyAlignment="1">
      <alignment horizontal="left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 shrinkToFit="1"/>
    </xf>
    <xf numFmtId="4" fontId="11" fillId="3" borderId="1" xfId="0" applyNumberFormat="1" applyFont="1" applyFill="1" applyBorder="1" applyAlignment="1"/>
    <xf numFmtId="4" fontId="11" fillId="0" borderId="2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 shrinkToFit="1"/>
    </xf>
    <xf numFmtId="4" fontId="6" fillId="0" borderId="3" xfId="0" applyNumberFormat="1" applyFont="1" applyBorder="1" applyAlignment="1">
      <alignment horizontal="right" shrinkToFit="1"/>
    </xf>
    <xf numFmtId="0" fontId="11" fillId="0" borderId="1" xfId="0" applyFont="1" applyBorder="1" applyAlignment="1">
      <alignment horizontal="left"/>
    </xf>
    <xf numFmtId="4" fontId="11" fillId="0" borderId="12" xfId="0" applyNumberFormat="1" applyFont="1" applyBorder="1"/>
    <xf numFmtId="0" fontId="6" fillId="0" borderId="6" xfId="0" applyFont="1" applyBorder="1" applyAlignment="1">
      <alignment horizontal="center" wrapText="1" shrinkToFit="1"/>
    </xf>
    <xf numFmtId="4" fontId="6" fillId="0" borderId="3" xfId="0" applyNumberFormat="1" applyFont="1" applyBorder="1"/>
    <xf numFmtId="4" fontId="11" fillId="0" borderId="15" xfId="0" applyNumberFormat="1" applyFont="1" applyBorder="1" applyAlignment="1">
      <alignment horizontal="right"/>
    </xf>
    <xf numFmtId="4" fontId="6" fillId="0" borderId="6" xfId="0" applyNumberFormat="1" applyFont="1" applyBorder="1"/>
    <xf numFmtId="4" fontId="6" fillId="0" borderId="12" xfId="0" applyNumberFormat="1" applyFont="1" applyBorder="1"/>
    <xf numFmtId="4" fontId="6" fillId="0" borderId="12" xfId="0" applyNumberFormat="1" applyFont="1" applyBorder="1" applyAlignment="1">
      <alignment shrinkToFit="1"/>
    </xf>
    <xf numFmtId="4" fontId="6" fillId="0" borderId="9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 shrinkToFit="1"/>
    </xf>
    <xf numFmtId="4" fontId="1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5" fillId="2" borderId="12" xfId="0" applyNumberFormat="1" applyFont="1" applyFill="1" applyBorder="1" applyAlignment="1">
      <alignment horizontal="center" wrapText="1"/>
    </xf>
    <xf numFmtId="4" fontId="13" fillId="0" borderId="5" xfId="0" applyNumberFormat="1" applyFont="1" applyBorder="1"/>
    <xf numFmtId="0" fontId="13" fillId="0" borderId="7" xfId="0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0" fontId="13" fillId="0" borderId="14" xfId="0" applyFont="1" applyBorder="1" applyAlignment="1">
      <alignment horizontal="left" wrapText="1"/>
    </xf>
    <xf numFmtId="49" fontId="1" fillId="0" borderId="9" xfId="0" applyNumberFormat="1" applyFont="1" applyBorder="1" applyAlignment="1">
      <alignment horizontal="center" wrapText="1" shrinkToFit="1"/>
    </xf>
    <xf numFmtId="49" fontId="1" fillId="0" borderId="1" xfId="0" applyNumberFormat="1" applyFont="1" applyBorder="1" applyAlignment="1">
      <alignment horizontal="center" wrapText="1" shrinkToFit="1"/>
    </xf>
    <xf numFmtId="0" fontId="16" fillId="0" borderId="3" xfId="0" applyFont="1" applyBorder="1" applyAlignment="1">
      <alignment horizontal="center" wrapText="1" shrinkToFit="1"/>
    </xf>
    <xf numFmtId="2" fontId="1" fillId="0" borderId="1" xfId="0" applyNumberFormat="1" applyFont="1" applyBorder="1" applyAlignment="1">
      <alignment horizontal="right"/>
    </xf>
    <xf numFmtId="4" fontId="11" fillId="3" borderId="3" xfId="0" applyNumberFormat="1" applyFont="1" applyFill="1" applyBorder="1" applyAlignment="1"/>
    <xf numFmtId="0" fontId="2" fillId="3" borderId="0" xfId="0" applyFont="1" applyFill="1"/>
    <xf numFmtId="0" fontId="2" fillId="3" borderId="1" xfId="0" applyFont="1" applyFill="1" applyBorder="1"/>
    <xf numFmtId="4" fontId="17" fillId="3" borderId="1" xfId="0" applyNumberFormat="1" applyFont="1" applyFill="1" applyBorder="1" applyAlignment="1"/>
    <xf numFmtId="49" fontId="10" fillId="2" borderId="14" xfId="0" applyNumberFormat="1" applyFont="1" applyFill="1" applyBorder="1" applyAlignment="1">
      <alignment horizontal="center" wrapText="1"/>
    </xf>
    <xf numFmtId="17" fontId="7" fillId="0" borderId="14" xfId="0" applyNumberFormat="1" applyFont="1" applyBorder="1" applyAlignment="1">
      <alignment horizontal="center" wrapText="1"/>
    </xf>
    <xf numFmtId="49" fontId="15" fillId="2" borderId="12" xfId="0" applyNumberFormat="1" applyFont="1" applyFill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4" fontId="11" fillId="0" borderId="9" xfId="0" applyNumberFormat="1" applyFont="1" applyBorder="1" applyAlignment="1">
      <alignment horizontal="right"/>
    </xf>
    <xf numFmtId="2" fontId="18" fillId="0" borderId="14" xfId="0" applyNumberFormat="1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8" fillId="0" borderId="1" xfId="0" applyFont="1" applyBorder="1"/>
    <xf numFmtId="0" fontId="13" fillId="0" borderId="19" xfId="0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/>
    </xf>
    <xf numFmtId="2" fontId="19" fillId="0" borderId="4" xfId="0" applyNumberFormat="1" applyFont="1" applyBorder="1" applyAlignment="1">
      <alignment horizontal="right"/>
    </xf>
    <xf numFmtId="2" fontId="18" fillId="3" borderId="14" xfId="0" applyNumberFormat="1" applyFont="1" applyFill="1" applyBorder="1" applyAlignment="1">
      <alignment horizontal="right" wrapText="1"/>
    </xf>
    <xf numFmtId="4" fontId="13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12" fillId="0" borderId="19" xfId="0" applyFont="1" applyBorder="1" applyAlignment="1">
      <alignment wrapText="1"/>
    </xf>
    <xf numFmtId="4" fontId="12" fillId="0" borderId="20" xfId="0" applyNumberFormat="1" applyFont="1" applyBorder="1" applyAlignment="1">
      <alignment horizontal="right"/>
    </xf>
    <xf numFmtId="4" fontId="3" fillId="0" borderId="22" xfId="0" applyNumberFormat="1" applyFont="1" applyBorder="1" applyAlignment="1"/>
    <xf numFmtId="4" fontId="12" fillId="0" borderId="22" xfId="0" applyNumberFormat="1" applyFont="1" applyBorder="1" applyAlignment="1">
      <alignment horizontal="right"/>
    </xf>
    <xf numFmtId="4" fontId="12" fillId="0" borderId="21" xfId="0" applyNumberFormat="1" applyFont="1" applyBorder="1" applyAlignment="1">
      <alignment horizontal="right"/>
    </xf>
    <xf numFmtId="17" fontId="20" fillId="3" borderId="14" xfId="0" applyNumberFormat="1" applyFont="1" applyFill="1" applyBorder="1" applyAlignment="1">
      <alignment horizontal="center" wrapText="1"/>
    </xf>
    <xf numFmtId="2" fontId="20" fillId="3" borderId="14" xfId="0" applyNumberFormat="1" applyFont="1" applyFill="1" applyBorder="1" applyAlignment="1">
      <alignment horizontal="center" wrapText="1"/>
    </xf>
    <xf numFmtId="0" fontId="20" fillId="3" borderId="14" xfId="0" applyFont="1" applyFill="1" applyBorder="1" applyAlignment="1">
      <alignment horizontal="center" wrapText="1"/>
    </xf>
    <xf numFmtId="2" fontId="21" fillId="3" borderId="14" xfId="0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left" wrapText="1" shrinkToFit="1"/>
    </xf>
    <xf numFmtId="2" fontId="1" fillId="0" borderId="0" xfId="0" applyNumberFormat="1" applyFont="1"/>
    <xf numFmtId="2" fontId="19" fillId="0" borderId="0" xfId="0" applyNumberFormat="1" applyFont="1"/>
    <xf numFmtId="17" fontId="7" fillId="0" borderId="14" xfId="0" applyNumberFormat="1" applyFont="1" applyBorder="1" applyAlignment="1">
      <alignment horizontal="center" wrapText="1"/>
    </xf>
    <xf numFmtId="49" fontId="10" fillId="2" borderId="14" xfId="0" applyNumberFormat="1" applyFont="1" applyFill="1" applyBorder="1" applyAlignment="1">
      <alignment horizontal="center" wrapText="1"/>
    </xf>
    <xf numFmtId="2" fontId="6" fillId="0" borderId="9" xfId="0" applyNumberFormat="1" applyFont="1" applyBorder="1" applyAlignment="1">
      <alignment horizontal="right"/>
    </xf>
    <xf numFmtId="0" fontId="8" fillId="0" borderId="1" xfId="0" applyFont="1" applyBorder="1" applyAlignment="1">
      <alignment shrinkToFit="1"/>
    </xf>
    <xf numFmtId="17" fontId="18" fillId="0" borderId="14" xfId="0" applyNumberFormat="1" applyFont="1" applyBorder="1" applyAlignment="1">
      <alignment horizontal="center" wrapText="1"/>
    </xf>
    <xf numFmtId="2" fontId="18" fillId="0" borderId="14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14" xfId="0" applyNumberFormat="1" applyFont="1" applyFill="1" applyBorder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49" fontId="15" fillId="2" borderId="14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wrapText="1" shrinkToFit="1"/>
    </xf>
    <xf numFmtId="0" fontId="0" fillId="0" borderId="15" xfId="0" applyBorder="1" applyAlignment="1">
      <alignment wrapText="1" shrinkToFit="1"/>
    </xf>
    <xf numFmtId="0" fontId="1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49" fontId="10" fillId="2" borderId="14" xfId="0" applyNumberFormat="1" applyFont="1" applyFill="1" applyBorder="1" applyAlignment="1">
      <alignment horizontal="center" wrapText="1"/>
    </xf>
    <xf numFmtId="17" fontId="7" fillId="0" borderId="3" xfId="0" applyNumberFormat="1" applyFont="1" applyBorder="1" applyAlignment="1">
      <alignment horizontal="center" wrapText="1"/>
    </xf>
    <xf numFmtId="17" fontId="7" fillId="0" borderId="1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zoomScale="90" zoomScaleNormal="9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P39" sqref="P39"/>
    </sheetView>
  </sheetViews>
  <sheetFormatPr defaultColWidth="9.109375" defaultRowHeight="14.4" x14ac:dyDescent="0.3"/>
  <cols>
    <col min="1" max="1" width="32.88671875" style="2" customWidth="1"/>
    <col min="2" max="2" width="13.33203125" style="2" customWidth="1"/>
    <col min="3" max="3" width="10.88671875" style="2" customWidth="1"/>
    <col min="4" max="4" width="11.109375" style="2" customWidth="1"/>
    <col min="5" max="5" width="12" style="2" customWidth="1"/>
    <col min="6" max="6" width="10.77734375" style="2" customWidth="1"/>
    <col min="7" max="7" width="11" style="2" customWidth="1"/>
    <col min="8" max="13" width="10.109375" style="2" customWidth="1"/>
    <col min="14" max="14" width="11" style="2" customWidth="1"/>
    <col min="15" max="15" width="11.5546875" style="2" customWidth="1"/>
    <col min="16" max="16" width="14.44140625" style="2" customWidth="1"/>
    <col min="17" max="17" width="15" style="2" customWidth="1"/>
    <col min="18" max="18" width="16.44140625" style="2" customWidth="1"/>
    <col min="19" max="19" width="10.6640625" style="2" customWidth="1"/>
    <col min="20" max="20" width="14.6640625" style="2" customWidth="1"/>
    <col min="21" max="21" width="10.109375" style="2" customWidth="1"/>
    <col min="22" max="22" width="11.6640625" style="2" customWidth="1"/>
    <col min="23" max="23" width="11.33203125" style="2" customWidth="1"/>
    <col min="24" max="16384" width="9.109375" style="2"/>
  </cols>
  <sheetData>
    <row r="1" spans="1:20" ht="17.399999999999999" x14ac:dyDescent="0.3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1"/>
      <c r="S1" s="1"/>
      <c r="T1" s="1"/>
    </row>
    <row r="2" spans="1:20" ht="17.399999999999999" x14ac:dyDescent="0.3">
      <c r="A2" s="92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3"/>
      <c r="S2" s="3"/>
    </row>
    <row r="3" spans="1:20" s="14" customFormat="1" ht="15" customHeight="1" x14ac:dyDescent="0.35">
      <c r="A3" s="49" t="s">
        <v>1</v>
      </c>
      <c r="B3" s="101" t="s">
        <v>56</v>
      </c>
      <c r="C3" s="103" t="s">
        <v>21</v>
      </c>
      <c r="D3" s="103" t="s">
        <v>22</v>
      </c>
      <c r="E3" s="103" t="s">
        <v>23</v>
      </c>
      <c r="F3" s="103" t="s">
        <v>24</v>
      </c>
      <c r="G3" s="103" t="s">
        <v>25</v>
      </c>
      <c r="H3" s="103" t="s">
        <v>26</v>
      </c>
      <c r="I3" s="103"/>
      <c r="J3" s="103"/>
      <c r="K3" s="103"/>
      <c r="L3" s="103"/>
      <c r="M3" s="103"/>
      <c r="N3" s="103"/>
      <c r="O3" s="103" t="s">
        <v>57</v>
      </c>
      <c r="P3" s="93" t="s">
        <v>4</v>
      </c>
      <c r="Q3" s="95" t="s">
        <v>5</v>
      </c>
    </row>
    <row r="4" spans="1:20" s="18" customFormat="1" ht="48" customHeight="1" x14ac:dyDescent="0.25">
      <c r="A4" s="33" t="s">
        <v>2</v>
      </c>
      <c r="B4" s="10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94"/>
      <c r="Q4" s="96"/>
    </row>
    <row r="5" spans="1:20" s="18" customFormat="1" x14ac:dyDescent="0.3">
      <c r="A5" s="82" t="s">
        <v>17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2"/>
      <c r="O5" s="64">
        <v>3920</v>
      </c>
      <c r="P5" s="63">
        <f t="shared" ref="P5:P34" si="0">SUM(B5:O5)</f>
        <v>3920</v>
      </c>
      <c r="Q5" s="61"/>
    </row>
    <row r="6" spans="1:20" s="18" customFormat="1" x14ac:dyDescent="0.3">
      <c r="A6" s="82" t="s">
        <v>27</v>
      </c>
      <c r="B6" s="86"/>
      <c r="C6" s="89"/>
      <c r="D6" s="90">
        <v>2254</v>
      </c>
      <c r="E6" s="89"/>
      <c r="F6" s="90">
        <v>1470</v>
      </c>
      <c r="G6" s="89"/>
      <c r="H6" s="89"/>
      <c r="I6" s="85"/>
      <c r="J6" s="85"/>
      <c r="K6" s="85"/>
      <c r="L6" s="85"/>
      <c r="M6" s="85"/>
      <c r="N6" s="85"/>
      <c r="O6" s="70"/>
      <c r="P6" s="63">
        <f t="shared" si="0"/>
        <v>3724</v>
      </c>
      <c r="Q6" s="61"/>
    </row>
    <row r="7" spans="1:20" s="18" customFormat="1" x14ac:dyDescent="0.3">
      <c r="A7" s="82" t="s">
        <v>28</v>
      </c>
      <c r="B7" s="86"/>
      <c r="C7" s="89"/>
      <c r="D7" s="90">
        <v>2891</v>
      </c>
      <c r="E7" s="89"/>
      <c r="F7" s="90"/>
      <c r="G7" s="90"/>
      <c r="H7" s="90">
        <v>2009</v>
      </c>
      <c r="I7" s="85"/>
      <c r="J7" s="85"/>
      <c r="K7" s="85"/>
      <c r="L7" s="85"/>
      <c r="M7" s="85"/>
      <c r="N7" s="85"/>
      <c r="O7" s="70"/>
      <c r="P7" s="63">
        <f t="shared" si="0"/>
        <v>4900</v>
      </c>
      <c r="Q7" s="61"/>
    </row>
    <row r="8" spans="1:20" s="18" customFormat="1" x14ac:dyDescent="0.3">
      <c r="A8" s="82" t="s">
        <v>29</v>
      </c>
      <c r="B8" s="86"/>
      <c r="C8" s="90">
        <v>7889</v>
      </c>
      <c r="D8" s="90"/>
      <c r="E8" s="89"/>
      <c r="F8" s="89"/>
      <c r="G8" s="89"/>
      <c r="H8" s="89"/>
      <c r="I8" s="85"/>
      <c r="J8" s="85"/>
      <c r="K8" s="85"/>
      <c r="L8" s="85"/>
      <c r="M8" s="85"/>
      <c r="N8" s="85"/>
      <c r="O8" s="70"/>
      <c r="P8" s="63">
        <f t="shared" si="0"/>
        <v>7889</v>
      </c>
      <c r="Q8" s="61"/>
    </row>
    <row r="9" spans="1:20" s="18" customFormat="1" ht="15" customHeight="1" x14ac:dyDescent="0.3">
      <c r="A9" s="31" t="s">
        <v>30</v>
      </c>
      <c r="B9" s="23"/>
      <c r="C9" s="78"/>
      <c r="D9" s="78"/>
      <c r="E9" s="79">
        <v>4557</v>
      </c>
      <c r="F9" s="78"/>
      <c r="G9" s="79"/>
      <c r="H9" s="79"/>
      <c r="I9" s="78"/>
      <c r="J9" s="78"/>
      <c r="K9" s="80"/>
      <c r="L9" s="80"/>
      <c r="M9" s="80"/>
      <c r="N9" s="81"/>
      <c r="O9" s="23"/>
      <c r="P9" s="63">
        <f t="shared" si="0"/>
        <v>4557</v>
      </c>
      <c r="Q9" s="46"/>
    </row>
    <row r="10" spans="1:20" s="4" customFormat="1" ht="14.25" customHeight="1" x14ac:dyDescent="0.25">
      <c r="A10" s="31" t="s">
        <v>31</v>
      </c>
      <c r="B10" s="23"/>
      <c r="C10" s="23"/>
      <c r="D10" s="23">
        <v>7105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>
        <f t="shared" si="0"/>
        <v>7105</v>
      </c>
      <c r="Q10" s="32"/>
    </row>
    <row r="11" spans="1:20" s="4" customFormat="1" ht="14.25" customHeight="1" x14ac:dyDescent="0.25">
      <c r="A11" s="31" t="s">
        <v>32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>
        <f t="shared" si="0"/>
        <v>0</v>
      </c>
      <c r="Q11" s="32"/>
    </row>
    <row r="12" spans="1:20" s="4" customFormat="1" ht="14.25" customHeight="1" x14ac:dyDescent="0.25">
      <c r="A12" s="31" t="s">
        <v>33</v>
      </c>
      <c r="B12" s="23"/>
      <c r="C12" s="23"/>
      <c r="D12" s="23"/>
      <c r="E12" s="23">
        <v>3920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>
        <f t="shared" si="0"/>
        <v>3920</v>
      </c>
      <c r="Q12" s="32"/>
    </row>
    <row r="13" spans="1:20" s="4" customFormat="1" ht="14.25" customHeight="1" x14ac:dyDescent="0.25">
      <c r="A13" s="31" t="s">
        <v>34</v>
      </c>
      <c r="B13" s="23"/>
      <c r="C13" s="23"/>
      <c r="D13" s="23"/>
      <c r="E13" s="23"/>
      <c r="F13" s="23"/>
      <c r="G13" s="23"/>
      <c r="H13" s="23"/>
      <c r="I13" s="23"/>
      <c r="J13" s="23"/>
      <c r="K13" s="56"/>
      <c r="L13" s="23"/>
      <c r="M13" s="23"/>
      <c r="N13" s="23"/>
      <c r="O13" s="23"/>
      <c r="P13" s="24">
        <f t="shared" si="0"/>
        <v>0</v>
      </c>
      <c r="Q13" s="32"/>
    </row>
    <row r="14" spans="1:20" s="4" customFormat="1" ht="14.25" customHeight="1" x14ac:dyDescent="0.25">
      <c r="A14" s="31" t="s">
        <v>35</v>
      </c>
      <c r="B14" s="23"/>
      <c r="C14" s="23"/>
      <c r="D14" s="23">
        <v>6860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>
        <f t="shared" si="0"/>
        <v>6860</v>
      </c>
      <c r="Q14" s="32"/>
    </row>
    <row r="15" spans="1:20" s="4" customFormat="1" ht="14.25" customHeight="1" x14ac:dyDescent="0.25">
      <c r="A15" s="31" t="s">
        <v>36</v>
      </c>
      <c r="B15" s="23"/>
      <c r="C15" s="23">
        <v>3920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>
        <f t="shared" si="0"/>
        <v>3920</v>
      </c>
      <c r="Q15" s="32"/>
    </row>
    <row r="16" spans="1:20" s="4" customFormat="1" ht="14.25" customHeight="1" x14ac:dyDescent="0.25">
      <c r="A16" s="31" t="s">
        <v>37</v>
      </c>
      <c r="B16" s="23"/>
      <c r="C16" s="23"/>
      <c r="D16" s="23"/>
      <c r="E16" s="23"/>
      <c r="F16" s="23">
        <v>4214</v>
      </c>
      <c r="G16" s="23"/>
      <c r="H16" s="23"/>
      <c r="I16" s="23"/>
      <c r="J16" s="23"/>
      <c r="K16" s="23"/>
      <c r="L16" s="23"/>
      <c r="M16" s="23"/>
      <c r="N16" s="23"/>
      <c r="O16" s="23"/>
      <c r="P16" s="24">
        <f t="shared" si="0"/>
        <v>4214</v>
      </c>
      <c r="Q16" s="32"/>
    </row>
    <row r="17" spans="1:17" s="4" customFormat="1" ht="14.25" customHeight="1" x14ac:dyDescent="0.25">
      <c r="A17" s="31" t="s">
        <v>38</v>
      </c>
      <c r="B17" s="23"/>
      <c r="C17" s="23"/>
      <c r="D17" s="23">
        <v>6517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>
        <f t="shared" si="0"/>
        <v>6517</v>
      </c>
      <c r="Q17" s="32"/>
    </row>
    <row r="18" spans="1:17" s="4" customFormat="1" ht="14.25" customHeight="1" x14ac:dyDescent="0.25">
      <c r="A18" s="31" t="s">
        <v>39</v>
      </c>
      <c r="B18" s="23"/>
      <c r="C18" s="23"/>
      <c r="D18" s="23"/>
      <c r="E18" s="23">
        <v>3675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>
        <f t="shared" si="0"/>
        <v>3675</v>
      </c>
      <c r="Q18" s="32"/>
    </row>
    <row r="19" spans="1:17" s="4" customFormat="1" ht="14.25" customHeight="1" x14ac:dyDescent="0.25">
      <c r="A19" s="31" t="s">
        <v>40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>
        <f t="shared" si="0"/>
        <v>0</v>
      </c>
      <c r="Q19" s="32"/>
    </row>
    <row r="20" spans="1:17" s="4" customFormat="1" ht="14.25" customHeight="1" x14ac:dyDescent="0.25">
      <c r="A20" s="31" t="s">
        <v>41</v>
      </c>
      <c r="B20" s="23"/>
      <c r="C20" s="23"/>
      <c r="D20" s="23"/>
      <c r="E20" s="23"/>
      <c r="F20" s="23">
        <v>5292</v>
      </c>
      <c r="G20" s="23"/>
      <c r="H20" s="23"/>
      <c r="I20" s="23"/>
      <c r="J20" s="23"/>
      <c r="K20" s="23"/>
      <c r="L20" s="23"/>
      <c r="M20" s="23"/>
      <c r="N20" s="23"/>
      <c r="O20" s="23"/>
      <c r="P20" s="24">
        <f t="shared" si="0"/>
        <v>5292</v>
      </c>
      <c r="Q20" s="32"/>
    </row>
    <row r="21" spans="1:17" s="4" customFormat="1" ht="14.25" customHeight="1" x14ac:dyDescent="0.25">
      <c r="A21" s="31" t="s">
        <v>42</v>
      </c>
      <c r="B21" s="23"/>
      <c r="C21" s="23"/>
      <c r="D21" s="23">
        <v>7154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f t="shared" si="0"/>
        <v>7154</v>
      </c>
      <c r="Q21" s="32"/>
    </row>
    <row r="22" spans="1:17" s="4" customFormat="1" ht="14.25" customHeight="1" x14ac:dyDescent="0.25">
      <c r="A22" s="31" t="s">
        <v>43</v>
      </c>
      <c r="B22" s="23"/>
      <c r="C22" s="23"/>
      <c r="D22" s="23"/>
      <c r="E22" s="23">
        <v>3136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>
        <f t="shared" si="0"/>
        <v>3136</v>
      </c>
      <c r="Q22" s="32"/>
    </row>
    <row r="23" spans="1:17" s="4" customFormat="1" ht="14.25" customHeight="1" x14ac:dyDescent="0.25">
      <c r="A23" s="31" t="s">
        <v>44</v>
      </c>
      <c r="B23" s="23"/>
      <c r="C23" s="23"/>
      <c r="D23" s="23"/>
      <c r="E23" s="23">
        <v>4704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>
        <f t="shared" si="0"/>
        <v>4704</v>
      </c>
      <c r="Q23" s="32"/>
    </row>
    <row r="24" spans="1:17" s="4" customFormat="1" ht="14.25" customHeight="1" x14ac:dyDescent="0.25">
      <c r="A24" s="31" t="s">
        <v>45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>
        <f t="shared" si="0"/>
        <v>0</v>
      </c>
      <c r="Q24" s="32"/>
    </row>
    <row r="25" spans="1:17" s="4" customFormat="1" ht="14.25" customHeight="1" x14ac:dyDescent="0.25">
      <c r="A25" s="31" t="s">
        <v>46</v>
      </c>
      <c r="B25" s="23"/>
      <c r="C25" s="23"/>
      <c r="D25" s="23"/>
      <c r="E25" s="23">
        <v>2352</v>
      </c>
      <c r="F25" s="23"/>
      <c r="G25" s="23"/>
      <c r="H25" s="56"/>
      <c r="I25" s="23"/>
      <c r="J25" s="23"/>
      <c r="K25" s="23"/>
      <c r="L25" s="23"/>
      <c r="M25" s="23"/>
      <c r="N25" s="23"/>
      <c r="O25" s="23"/>
      <c r="P25" s="24">
        <f t="shared" si="0"/>
        <v>2352</v>
      </c>
      <c r="Q25" s="32"/>
    </row>
    <row r="26" spans="1:17" s="4" customFormat="1" ht="14.25" customHeight="1" x14ac:dyDescent="0.25">
      <c r="A26" s="31" t="s">
        <v>47</v>
      </c>
      <c r="B26" s="23"/>
      <c r="C26" s="23"/>
      <c r="D26" s="23">
        <v>2793</v>
      </c>
      <c r="E26" s="23"/>
      <c r="F26" s="23"/>
      <c r="G26" s="23"/>
      <c r="H26" s="57"/>
      <c r="I26" s="23"/>
      <c r="J26" s="23"/>
      <c r="K26" s="23"/>
      <c r="L26" s="23"/>
      <c r="M26" s="23"/>
      <c r="N26" s="23"/>
      <c r="O26" s="23"/>
      <c r="P26" s="24">
        <f t="shared" si="0"/>
        <v>2793</v>
      </c>
      <c r="Q26" s="32"/>
    </row>
    <row r="27" spans="1:17" s="4" customFormat="1" ht="14.25" customHeight="1" x14ac:dyDescent="0.25">
      <c r="A27" s="31" t="s">
        <v>48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>
        <f t="shared" si="0"/>
        <v>0</v>
      </c>
      <c r="Q27" s="32"/>
    </row>
    <row r="28" spans="1:17" s="4" customFormat="1" ht="14.25" customHeight="1" x14ac:dyDescent="0.25">
      <c r="A28" s="31" t="s">
        <v>49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>
        <f t="shared" si="0"/>
        <v>0</v>
      </c>
      <c r="Q28" s="32"/>
    </row>
    <row r="29" spans="1:17" s="4" customFormat="1" ht="14.25" customHeight="1" x14ac:dyDescent="0.25">
      <c r="A29" s="31" t="s">
        <v>50</v>
      </c>
      <c r="B29" s="23"/>
      <c r="C29" s="23"/>
      <c r="D29" s="23"/>
      <c r="E29" s="23">
        <v>4655</v>
      </c>
      <c r="F29" s="23"/>
      <c r="G29" s="23"/>
      <c r="H29" s="23"/>
      <c r="I29" s="23"/>
      <c r="J29" s="23"/>
      <c r="K29" s="23"/>
      <c r="L29" s="23"/>
      <c r="M29" s="23"/>
      <c r="N29" s="23"/>
      <c r="O29" s="58"/>
      <c r="P29" s="24">
        <f t="shared" si="0"/>
        <v>4655</v>
      </c>
      <c r="Q29" s="32"/>
    </row>
    <row r="30" spans="1:17" s="4" customFormat="1" ht="14.25" customHeight="1" x14ac:dyDescent="0.25">
      <c r="A30" s="31" t="s">
        <v>51</v>
      </c>
      <c r="B30" s="23"/>
      <c r="C30" s="23"/>
      <c r="D30" s="23">
        <v>3430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>
        <f t="shared" si="0"/>
        <v>3430</v>
      </c>
      <c r="Q30" s="32"/>
    </row>
    <row r="31" spans="1:17" s="4" customFormat="1" ht="14.25" customHeight="1" x14ac:dyDescent="0.25">
      <c r="A31" s="31" t="s">
        <v>52</v>
      </c>
      <c r="B31" s="23"/>
      <c r="C31" s="23"/>
      <c r="D31" s="23"/>
      <c r="E31" s="23">
        <v>6370</v>
      </c>
      <c r="F31" s="23"/>
      <c r="G31" s="23"/>
      <c r="H31" s="23"/>
      <c r="I31" s="23"/>
      <c r="J31" s="23"/>
      <c r="K31" s="23"/>
      <c r="L31" s="23"/>
      <c r="M31" s="23"/>
      <c r="N31" s="23"/>
      <c r="O31" s="58"/>
      <c r="P31" s="24">
        <f t="shared" si="0"/>
        <v>6370</v>
      </c>
      <c r="Q31" s="32"/>
    </row>
    <row r="32" spans="1:17" s="4" customFormat="1" ht="14.25" customHeight="1" x14ac:dyDescent="0.25">
      <c r="A32" s="31" t="s">
        <v>53</v>
      </c>
      <c r="B32" s="23"/>
      <c r="C32" s="55"/>
      <c r="D32" s="55">
        <v>2940</v>
      </c>
      <c r="E32" s="55"/>
      <c r="F32" s="55">
        <v>1470</v>
      </c>
      <c r="G32" s="55"/>
      <c r="H32" s="55">
        <v>6370</v>
      </c>
      <c r="I32" s="55"/>
      <c r="J32" s="55"/>
      <c r="K32" s="55"/>
      <c r="L32" s="55"/>
      <c r="M32" s="55"/>
      <c r="N32" s="55"/>
      <c r="O32" s="23">
        <v>9800</v>
      </c>
      <c r="P32" s="24">
        <f t="shared" si="0"/>
        <v>20580</v>
      </c>
      <c r="Q32" s="32"/>
    </row>
    <row r="33" spans="1:20" s="4" customFormat="1" ht="14.25" customHeight="1" x14ac:dyDescent="0.25">
      <c r="A33" s="31" t="s">
        <v>54</v>
      </c>
      <c r="B33" s="23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23">
        <v>5390</v>
      </c>
      <c r="P33" s="24">
        <f t="shared" si="0"/>
        <v>5390</v>
      </c>
      <c r="Q33" s="32"/>
    </row>
    <row r="34" spans="1:20" s="4" customFormat="1" ht="13.5" customHeight="1" thickBot="1" x14ac:dyDescent="0.3">
      <c r="A34" s="31" t="s">
        <v>55</v>
      </c>
      <c r="B34" s="23"/>
      <c r="C34" s="55"/>
      <c r="D34" s="55">
        <v>3430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23">
        <v>5880</v>
      </c>
      <c r="P34" s="35">
        <f t="shared" si="0"/>
        <v>9310</v>
      </c>
      <c r="Q34" s="32"/>
    </row>
    <row r="35" spans="1:20" s="4" customFormat="1" ht="32.25" customHeight="1" thickBot="1" x14ac:dyDescent="0.35">
      <c r="A35" s="73" t="s">
        <v>12</v>
      </c>
      <c r="B35" s="74">
        <v>69189.36</v>
      </c>
      <c r="C35" s="75">
        <f t="shared" ref="C35:O35" si="1">SUM(C5:C34)</f>
        <v>11809</v>
      </c>
      <c r="D35" s="75">
        <f t="shared" si="1"/>
        <v>45374</v>
      </c>
      <c r="E35" s="75">
        <f t="shared" si="1"/>
        <v>33369</v>
      </c>
      <c r="F35" s="75">
        <f t="shared" si="1"/>
        <v>12446</v>
      </c>
      <c r="G35" s="75">
        <f t="shared" si="1"/>
        <v>0</v>
      </c>
      <c r="H35" s="75">
        <f t="shared" si="1"/>
        <v>8379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75">
        <f t="shared" si="1"/>
        <v>0</v>
      </c>
      <c r="M35" s="75">
        <f t="shared" si="1"/>
        <v>0</v>
      </c>
      <c r="N35" s="75">
        <f t="shared" si="1"/>
        <v>0</v>
      </c>
      <c r="O35" s="75">
        <f t="shared" si="1"/>
        <v>24990</v>
      </c>
      <c r="P35" s="76">
        <f>SUM(C35:O35)</f>
        <v>136367</v>
      </c>
      <c r="Q35" s="77">
        <f>B35+P35</f>
        <v>205556.36</v>
      </c>
    </row>
    <row r="36" spans="1:20" ht="15.75" customHeight="1" x14ac:dyDescent="0.3">
      <c r="A36" s="50" t="s">
        <v>0</v>
      </c>
      <c r="B36" s="19"/>
      <c r="C36" s="19"/>
      <c r="D36" s="19"/>
      <c r="E36" s="99" t="s">
        <v>16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20"/>
      <c r="Q36" s="21"/>
    </row>
    <row r="37" spans="1:20" s="7" customFormat="1" ht="40.200000000000003" customHeight="1" x14ac:dyDescent="0.3">
      <c r="A37" s="43"/>
      <c r="B37" s="51" t="s">
        <v>58</v>
      </c>
      <c r="C37" s="52" t="s">
        <v>59</v>
      </c>
      <c r="D37" s="52" t="s">
        <v>60</v>
      </c>
      <c r="E37" s="52" t="s">
        <v>61</v>
      </c>
      <c r="F37" s="6" t="s">
        <v>62</v>
      </c>
      <c r="G37" s="6" t="s">
        <v>63</v>
      </c>
      <c r="H37" s="6"/>
      <c r="I37" s="6"/>
      <c r="J37" s="6"/>
      <c r="K37" s="6"/>
      <c r="L37" s="6"/>
      <c r="M37" s="6"/>
      <c r="N37" s="15"/>
      <c r="O37" s="15" t="s">
        <v>64</v>
      </c>
      <c r="P37" s="22" t="s">
        <v>18</v>
      </c>
      <c r="Q37" s="53" t="s">
        <v>8</v>
      </c>
    </row>
    <row r="38" spans="1:20" s="17" customFormat="1" ht="13.8" x14ac:dyDescent="0.3">
      <c r="A38" s="44" t="s">
        <v>67</v>
      </c>
      <c r="B38" s="39"/>
      <c r="C38" s="25"/>
      <c r="D38" s="25"/>
      <c r="E38" s="26"/>
      <c r="F38" s="88"/>
      <c r="G38" s="87"/>
      <c r="H38" s="26"/>
      <c r="I38" s="26"/>
      <c r="J38" s="26"/>
      <c r="K38" s="26"/>
      <c r="L38" s="26"/>
      <c r="M38" s="26"/>
      <c r="N38" s="26"/>
      <c r="O38" s="26">
        <v>25200</v>
      </c>
      <c r="P38" s="36">
        <f>B38+C38+D38+E38+G38+O38+H38+I38+J38+K38+L38+M38+N38</f>
        <v>25200</v>
      </c>
      <c r="Q38" s="34"/>
      <c r="R38" s="16"/>
      <c r="S38" s="16"/>
      <c r="T38" s="16"/>
    </row>
    <row r="39" spans="1:20" s="17" customFormat="1" ht="13.8" x14ac:dyDescent="0.3">
      <c r="A39" s="44" t="s">
        <v>9</v>
      </c>
      <c r="B39" s="39"/>
      <c r="C39" s="25">
        <v>2240</v>
      </c>
      <c r="D39" s="26">
        <v>2826.5</v>
      </c>
      <c r="E39" s="26"/>
      <c r="F39" s="88"/>
      <c r="G39" s="87"/>
      <c r="H39" s="26"/>
      <c r="I39" s="26"/>
      <c r="J39" s="26"/>
      <c r="K39" s="26"/>
      <c r="L39" s="26"/>
      <c r="M39" s="26"/>
      <c r="N39" s="26"/>
      <c r="O39" s="26"/>
      <c r="P39" s="36">
        <f t="shared" ref="P39:P47" si="2">B39+C39+D39+E39+G39+O39+H39+I39+J39+K39+L39+M39+N39+O39</f>
        <v>5066.5</v>
      </c>
      <c r="Q39" s="37"/>
      <c r="R39" s="16"/>
      <c r="S39" s="16"/>
      <c r="T39" s="16"/>
    </row>
    <row r="40" spans="1:20" s="16" customFormat="1" ht="13.2" customHeight="1" x14ac:dyDescent="0.3">
      <c r="A40" s="44" t="s">
        <v>6</v>
      </c>
      <c r="B40" s="39"/>
      <c r="C40" s="25"/>
      <c r="D40" s="26"/>
      <c r="E40" s="26"/>
      <c r="F40" s="66"/>
      <c r="G40" s="87"/>
      <c r="H40" s="26"/>
      <c r="I40" s="26"/>
      <c r="J40" s="26"/>
      <c r="K40" s="54"/>
      <c r="L40" s="26"/>
      <c r="M40" s="26"/>
      <c r="N40" s="26"/>
      <c r="O40" s="26">
        <v>47997.15</v>
      </c>
      <c r="P40" s="36">
        <f>B40+C40+D40+E40+G40+O40+H40+I40+J40+K40+L40+M40+N40</f>
        <v>47997.15</v>
      </c>
      <c r="Q40" s="37"/>
    </row>
    <row r="41" spans="1:20" s="16" customFormat="1" ht="16.2" customHeight="1" x14ac:dyDescent="0.3">
      <c r="A41" s="44" t="s">
        <v>68</v>
      </c>
      <c r="B41" s="41"/>
      <c r="C41" s="30"/>
      <c r="D41" s="29"/>
      <c r="E41" s="41">
        <v>1364</v>
      </c>
      <c r="F41" s="66"/>
      <c r="G41" s="41"/>
      <c r="H41" s="30"/>
      <c r="I41" s="29"/>
      <c r="J41" s="29"/>
      <c r="K41" s="66"/>
      <c r="L41" s="29"/>
      <c r="M41" s="29"/>
      <c r="N41" s="29"/>
      <c r="O41" s="29"/>
      <c r="P41" s="36">
        <f t="shared" si="2"/>
        <v>1364</v>
      </c>
      <c r="Q41" s="38"/>
      <c r="R41" s="17"/>
      <c r="S41" s="17"/>
      <c r="T41" s="17"/>
    </row>
    <row r="42" spans="1:20" s="16" customFormat="1" ht="27.6" x14ac:dyDescent="0.3">
      <c r="A42" s="44" t="s">
        <v>15</v>
      </c>
      <c r="B42" s="40"/>
      <c r="C42" s="27"/>
      <c r="D42" s="28">
        <v>813.5</v>
      </c>
      <c r="E42" s="28"/>
      <c r="F42" s="28">
        <v>9461.06</v>
      </c>
      <c r="G42" s="39"/>
      <c r="H42" s="25"/>
      <c r="I42" s="25"/>
      <c r="J42" s="26"/>
      <c r="K42" s="26"/>
      <c r="L42" s="26"/>
      <c r="M42" s="26"/>
      <c r="N42" s="26"/>
      <c r="O42" s="28"/>
      <c r="P42" s="36">
        <f>B42+C42+D42+E42+G42+O42+H42+I42+J42+K42+L42+M42+N42+O42+F42</f>
        <v>10274.56</v>
      </c>
      <c r="Q42" s="37"/>
    </row>
    <row r="43" spans="1:20" s="16" customFormat="1" ht="16.2" customHeight="1" x14ac:dyDescent="0.3">
      <c r="A43" s="44" t="s">
        <v>14</v>
      </c>
      <c r="B43" s="40"/>
      <c r="C43" s="27">
        <v>15496.39</v>
      </c>
      <c r="D43" s="28"/>
      <c r="E43" s="28"/>
      <c r="F43" s="66"/>
      <c r="G43" s="40"/>
      <c r="H43" s="27"/>
      <c r="I43" s="27"/>
      <c r="J43" s="28"/>
      <c r="K43" s="28"/>
      <c r="L43" s="28"/>
      <c r="M43" s="28"/>
      <c r="N43" s="28"/>
      <c r="O43" s="28"/>
      <c r="P43" s="36">
        <f t="shared" si="2"/>
        <v>15496.39</v>
      </c>
      <c r="Q43" s="37"/>
    </row>
    <row r="44" spans="1:20" s="16" customFormat="1" ht="41.4" x14ac:dyDescent="0.3">
      <c r="A44" s="44" t="s">
        <v>65</v>
      </c>
      <c r="B44" s="40"/>
      <c r="C44" s="27">
        <v>5000</v>
      </c>
      <c r="D44" s="28"/>
      <c r="E44" s="28"/>
      <c r="F44" s="66"/>
      <c r="G44" s="40"/>
      <c r="H44" s="27"/>
      <c r="I44" s="27"/>
      <c r="J44" s="28"/>
      <c r="K44" s="28"/>
      <c r="L44" s="28"/>
      <c r="M44" s="28"/>
      <c r="N44" s="28"/>
      <c r="O44" s="28"/>
      <c r="P44" s="36">
        <f t="shared" si="2"/>
        <v>5000</v>
      </c>
      <c r="Q44" s="37"/>
    </row>
    <row r="45" spans="1:20" s="16" customFormat="1" ht="14.4" customHeight="1" x14ac:dyDescent="0.3">
      <c r="A45" s="44" t="s">
        <v>10</v>
      </c>
      <c r="B45" s="40"/>
      <c r="C45" s="27"/>
      <c r="D45" s="28"/>
      <c r="E45" s="28">
        <v>12030.7</v>
      </c>
      <c r="F45" s="66"/>
      <c r="G45" s="40"/>
      <c r="H45" s="27"/>
      <c r="I45" s="27"/>
      <c r="J45" s="28"/>
      <c r="K45" s="28"/>
      <c r="L45" s="28"/>
      <c r="M45" s="28"/>
      <c r="N45" s="28"/>
      <c r="O45" s="28"/>
      <c r="P45" s="36">
        <f t="shared" si="2"/>
        <v>12030.7</v>
      </c>
      <c r="Q45" s="37"/>
    </row>
    <row r="46" spans="1:20" s="16" customFormat="1" ht="15.6" customHeight="1" x14ac:dyDescent="0.3">
      <c r="A46" s="44" t="s">
        <v>13</v>
      </c>
      <c r="B46" s="40"/>
      <c r="C46" s="27"/>
      <c r="D46" s="28"/>
      <c r="E46" s="28">
        <v>73.28</v>
      </c>
      <c r="F46" s="66"/>
      <c r="G46" s="40"/>
      <c r="H46" s="27"/>
      <c r="I46" s="27"/>
      <c r="J46" s="28"/>
      <c r="K46" s="28"/>
      <c r="L46" s="28"/>
      <c r="M46" s="28"/>
      <c r="N46" s="28"/>
      <c r="O46" s="28"/>
      <c r="P46" s="36">
        <f t="shared" si="2"/>
        <v>73.28</v>
      </c>
      <c r="Q46" s="37"/>
    </row>
    <row r="47" spans="1:20" s="16" customFormat="1" ht="42" thickBot="1" x14ac:dyDescent="0.35">
      <c r="A47" s="65" t="s">
        <v>66</v>
      </c>
      <c r="B47" s="25"/>
      <c r="C47" s="25">
        <v>2000</v>
      </c>
      <c r="D47" s="26"/>
      <c r="E47" s="26"/>
      <c r="F47" s="66"/>
      <c r="G47" s="39"/>
      <c r="H47" s="25"/>
      <c r="I47" s="25"/>
      <c r="J47" s="26"/>
      <c r="K47" s="26"/>
      <c r="L47" s="26"/>
      <c r="M47" s="26"/>
      <c r="N47" s="26"/>
      <c r="O47" s="26"/>
      <c r="P47" s="36">
        <f t="shared" si="2"/>
        <v>2000</v>
      </c>
      <c r="Q47" s="37"/>
    </row>
    <row r="48" spans="1:20" s="8" customFormat="1" ht="18.75" customHeight="1" thickBot="1" x14ac:dyDescent="0.35">
      <c r="A48" s="67" t="s">
        <v>11</v>
      </c>
      <c r="B48" s="68">
        <f>SUM(B38:B47)</f>
        <v>0</v>
      </c>
      <c r="C48" s="68">
        <f>SUM(C38:C47)</f>
        <v>24736.39</v>
      </c>
      <c r="D48" s="68">
        <f>SUM(D38:D47)</f>
        <v>3640</v>
      </c>
      <c r="E48" s="68">
        <f>SUM(E38:E47)</f>
        <v>13467.980000000001</v>
      </c>
      <c r="F48" s="68">
        <f>SUM(F38:F47)</f>
        <v>9461.06</v>
      </c>
      <c r="G48" s="68">
        <f t="shared" ref="G48:O48" si="3">SUM(G38:G47)</f>
        <v>0</v>
      </c>
      <c r="H48" s="68">
        <f t="shared" si="3"/>
        <v>0</v>
      </c>
      <c r="I48" s="68">
        <f t="shared" si="3"/>
        <v>0</v>
      </c>
      <c r="J48" s="68">
        <f t="shared" si="3"/>
        <v>0</v>
      </c>
      <c r="K48" s="68">
        <f t="shared" si="3"/>
        <v>0</v>
      </c>
      <c r="L48" s="68">
        <f t="shared" si="3"/>
        <v>0</v>
      </c>
      <c r="M48" s="68">
        <f t="shared" si="3"/>
        <v>0</v>
      </c>
      <c r="N48" s="68">
        <f t="shared" si="3"/>
        <v>0</v>
      </c>
      <c r="O48" s="68">
        <f t="shared" si="3"/>
        <v>73197.149999999994</v>
      </c>
      <c r="P48" s="71">
        <f>SUM(B48:O48)</f>
        <v>124502.57999999999</v>
      </c>
      <c r="Q48" s="72"/>
      <c r="R48" s="9"/>
    </row>
    <row r="49" spans="1:17" s="8" customFormat="1" ht="15" hidden="1" customHeight="1" thickBot="1" x14ac:dyDescent="0.3">
      <c r="A49" s="4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</row>
    <row r="50" spans="1:17" s="8" customFormat="1" ht="34.799999999999997" x14ac:dyDescent="0.3">
      <c r="A50" s="48" t="s">
        <v>3</v>
      </c>
      <c r="B50" s="42"/>
      <c r="C50" s="12"/>
      <c r="D50" s="12"/>
      <c r="E50" s="5"/>
      <c r="F50" s="5"/>
      <c r="G50" s="5"/>
      <c r="H50" s="5"/>
      <c r="I50" s="5"/>
      <c r="J50" s="5"/>
      <c r="K50" s="5"/>
      <c r="L50" s="5"/>
      <c r="M50" s="5"/>
      <c r="N50" s="5"/>
      <c r="O50" s="69">
        <v>12372.11</v>
      </c>
      <c r="P50" s="13"/>
      <c r="Q50" s="47">
        <f>SUM(Q35-P48)</f>
        <v>81053.78</v>
      </c>
    </row>
    <row r="51" spans="1:17" s="8" customFormat="1" x14ac:dyDescent="0.3">
      <c r="A51" s="97" t="s">
        <v>7</v>
      </c>
      <c r="B51" s="98"/>
      <c r="C51" s="98"/>
      <c r="O51" s="83"/>
    </row>
    <row r="52" spans="1:17" s="8" customFormat="1" ht="13.8" x14ac:dyDescent="0.25">
      <c r="O52" s="83"/>
    </row>
    <row r="53" spans="1:17" s="8" customFormat="1" ht="15.6" x14ac:dyDescent="0.3">
      <c r="O53" s="84"/>
    </row>
    <row r="54" spans="1:17" s="8" customFormat="1" ht="12" customHeight="1" x14ac:dyDescent="0.25">
      <c r="O54" s="83"/>
    </row>
    <row r="55" spans="1:17" s="8" customFormat="1" ht="24.75" customHeight="1" x14ac:dyDescent="0.25"/>
    <row r="56" spans="1:17" s="8" customFormat="1" ht="12" customHeight="1" x14ac:dyDescent="0.25"/>
    <row r="57" spans="1:17" s="8" customFormat="1" ht="12" customHeight="1" x14ac:dyDescent="0.25"/>
  </sheetData>
  <mergeCells count="20">
    <mergeCell ref="K3:K4"/>
    <mergeCell ref="L3:L4"/>
    <mergeCell ref="M3:M4"/>
    <mergeCell ref="N3:N4"/>
    <mergeCell ref="A1:Q1"/>
    <mergeCell ref="A2:Q2"/>
    <mergeCell ref="P3:P4"/>
    <mergeCell ref="Q3:Q4"/>
    <mergeCell ref="A51:C51"/>
    <mergeCell ref="E36:O36"/>
    <mergeCell ref="B3:B4"/>
    <mergeCell ref="C3:C4"/>
    <mergeCell ref="D3:D4"/>
    <mergeCell ref="E3:E4"/>
    <mergeCell ref="F3:F4"/>
    <mergeCell ref="G3:G4"/>
    <mergeCell ref="O3:O4"/>
    <mergeCell ref="H3:H4"/>
    <mergeCell ref="I3:I4"/>
    <mergeCell ref="J3:J4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2016-08-29T09:22:14Z</cp:lastPrinted>
  <dcterms:created xsi:type="dcterms:W3CDTF">2006-09-16T00:00:00Z</dcterms:created>
  <dcterms:modified xsi:type="dcterms:W3CDTF">2019-02-25T08:54:01Z</dcterms:modified>
</cp:coreProperties>
</file>